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E:\Amit Sir Pendrive Data\Couses Economics\Jute (Upadatation)\"/>
    </mc:Choice>
  </mc:AlternateContent>
  <xr:revisionPtr revIDLastSave="0" documentId="13_ncr:1_{B0151FD1-275B-4E23-BAA4-3CB8C03E41E5}"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81029"/>
</workbook>
</file>

<file path=xl/calcChain.xml><?xml version="1.0" encoding="utf-8"?>
<calcChain xmlns="http://schemas.openxmlformats.org/spreadsheetml/2006/main">
  <c r="F8" i="1" l="1"/>
  <c r="B32" i="1"/>
  <c r="B33" i="1" s="1"/>
  <c r="B27" i="1" s="1"/>
  <c r="E11" i="1"/>
  <c r="G22" i="1"/>
  <c r="G19" i="1"/>
  <c r="B15" i="1"/>
  <c r="G11" i="1"/>
  <c r="F11" i="1"/>
  <c r="C11" i="1"/>
  <c r="G15" i="1"/>
  <c r="D8" i="1"/>
  <c r="E8" i="1" s="1"/>
  <c r="D27" i="1" l="1"/>
  <c r="E27" i="1" s="1"/>
  <c r="F27" i="1"/>
  <c r="G27" i="1"/>
  <c r="G8" i="1"/>
  <c r="G9" i="1" s="1"/>
  <c r="G29" i="1" l="1"/>
  <c r="G13" i="1"/>
  <c r="G31" i="1" l="1"/>
  <c r="G32" i="1" s="1"/>
  <c r="G36" i="1" s="1"/>
</calcChain>
</file>

<file path=xl/sharedStrings.xml><?xml version="1.0" encoding="utf-8"?>
<sst xmlns="http://schemas.openxmlformats.org/spreadsheetml/2006/main" count="48" uniqueCount="45">
  <si>
    <t>Req</t>
  </si>
  <si>
    <t>Rate</t>
  </si>
  <si>
    <t>Labour</t>
  </si>
  <si>
    <t>Required per Bag ( Gms )</t>
  </si>
  <si>
    <t>rate per Kg</t>
  </si>
  <si>
    <t xml:space="preserve">Total Required in KG </t>
  </si>
  <si>
    <t>Dhaga</t>
  </si>
  <si>
    <t>Administrative</t>
  </si>
  <si>
    <t>loan per month</t>
  </si>
  <si>
    <t>12 % interest rate</t>
  </si>
  <si>
    <t>Bank Loan</t>
  </si>
  <si>
    <t>5 yrs repayment</t>
  </si>
  <si>
    <t>Project Cost</t>
  </si>
  <si>
    <t xml:space="preserve">shed </t>
  </si>
  <si>
    <t>Wastage</t>
  </si>
  <si>
    <t>Machinery</t>
  </si>
  <si>
    <t>GST 5 % On Purchase &amp; Sale</t>
  </si>
  <si>
    <t>Grand Total</t>
  </si>
  <si>
    <t>Total</t>
  </si>
  <si>
    <t>Per Bag MFg Cost</t>
  </si>
  <si>
    <t>Bank Loan (75%)</t>
  </si>
  <si>
    <t>Sale Cost Per Bag</t>
  </si>
  <si>
    <t>Retail Price for Customer</t>
  </si>
  <si>
    <t>Net Profit Per Bag</t>
  </si>
  <si>
    <t>2000 Bag Per Day</t>
  </si>
  <si>
    <t>Daily Requirement</t>
  </si>
  <si>
    <t>Bag Size (Length</t>
  </si>
  <si>
    <t>In Yard</t>
  </si>
  <si>
    <t xml:space="preserve">Rate </t>
  </si>
  <si>
    <t>Raw Material</t>
  </si>
  <si>
    <t>Bag weight (Gms)</t>
  </si>
  <si>
    <t>total weight (in GMS)</t>
  </si>
  <si>
    <t>Weight In Kg</t>
  </si>
  <si>
    <t>Charges For Transport</t>
  </si>
  <si>
    <t>Transport</t>
  </si>
  <si>
    <t>unit</t>
  </si>
  <si>
    <t>rate</t>
  </si>
  <si>
    <t>Electricity</t>
  </si>
  <si>
    <t>Working Capital</t>
  </si>
  <si>
    <t>In this business Raw Material are taken on ton basis, 1 Yard =350 Kg, If you want to purchase raw material from Kolkata then you have to place  Minimum 13 ton raw material order at a one time, because it's a demard raw material manufacuterer</t>
  </si>
  <si>
    <t xml:space="preserve">टिप: </t>
  </si>
  <si>
    <t xml:space="preserve">Economic Sheet फक्त या उद्योगातील नफा - खर्च यांचा अंदाज यावा आणि तुम्हाला हिशोब स्वतःला काढता यावा यासाठी दिली आहे, मार्केट मध्ये वेळोवेळी कच्च्या मालाचे भाव, पक्या मालाचे भाव वेळोवेळी बदलत असतात. त्यामुळे तुम्हाला स्वतः Calculation करून मग इकोनोमिक्स काढावे लागेल .... </t>
  </si>
  <si>
    <t>Note :</t>
  </si>
  <si>
    <t xml:space="preserve">The Economic Sheet is only given to estimate the profit and cost of the industry and you can calculate it yourself. Market rate of raw material and finished products are chanes time to time, So you have to do the calculations yourself and then do the economics ....
</t>
  </si>
  <si>
    <t>कांदा गोणी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</si>
</sst>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6"/>
      <color theme="1"/>
      <name val="Calibri"/>
      <family val="2"/>
      <scheme val="minor"/>
    </font>
  </fonts>
  <fills count="8">
    <fill>
      <patternFill patternType="none"/>
    </fill>
    <fill>
      <patternFill patternType="gray125"/>
    </fill>
    <fill>
      <patternFill patternType="solid">
        <fgColor theme="6"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2" borderId="1" xfId="0" applyFill="1" applyBorder="1" applyAlignment="1">
      <alignment wrapText="1" shrinkToFit="1"/>
    </xf>
    <xf numFmtId="0" fontId="0" fillId="4" borderId="0" xfId="0" applyFill="1" applyAlignment="1">
      <alignment wrapText="1"/>
    </xf>
    <xf numFmtId="0" fontId="0" fillId="0" borderId="0" xfId="0" applyAlignment="1">
      <alignment wrapText="1"/>
    </xf>
    <xf numFmtId="0" fontId="1" fillId="0" borderId="0" xfId="0" applyFont="1" applyAlignment="1">
      <alignment wrapText="1"/>
    </xf>
    <xf numFmtId="0" fontId="0" fillId="2" borderId="1" xfId="0" applyFill="1" applyBorder="1" applyAlignment="1">
      <alignment wrapText="1"/>
    </xf>
    <xf numFmtId="0" fontId="1" fillId="2" borderId="1" xfId="0" applyFont="1" applyFill="1" applyBorder="1" applyAlignment="1">
      <alignment wrapText="1"/>
    </xf>
    <xf numFmtId="0" fontId="0" fillId="0" borderId="1" xfId="0" applyBorder="1" applyAlignment="1">
      <alignment wrapText="1"/>
    </xf>
    <xf numFmtId="0" fontId="0" fillId="4" borderId="1" xfId="0" applyFill="1" applyBorder="1" applyAlignment="1">
      <alignment wrapText="1"/>
    </xf>
    <xf numFmtId="0" fontId="0" fillId="0" borderId="2" xfId="0" applyBorder="1" applyAlignment="1">
      <alignment wrapText="1"/>
    </xf>
    <xf numFmtId="9" fontId="0" fillId="2" borderId="1" xfId="0" applyNumberFormat="1" applyFill="1" applyBorder="1" applyAlignment="1">
      <alignment wrapText="1"/>
    </xf>
    <xf numFmtId="0" fontId="1" fillId="0" borderId="1" xfId="0" applyFont="1" applyBorder="1" applyAlignment="1">
      <alignment wrapText="1"/>
    </xf>
    <xf numFmtId="0" fontId="0" fillId="5" borderId="1" xfId="0" applyFill="1" applyBorder="1" applyAlignment="1">
      <alignment wrapText="1"/>
    </xf>
    <xf numFmtId="0" fontId="0" fillId="3" borderId="1" xfId="0" applyFill="1" applyBorder="1" applyAlignment="1">
      <alignment wrapText="1"/>
    </xf>
    <xf numFmtId="0" fontId="0" fillId="6" borderId="1" xfId="0" applyFill="1" applyBorder="1" applyAlignment="1">
      <alignment wrapText="1"/>
    </xf>
    <xf numFmtId="0" fontId="1" fillId="0" borderId="0" xfId="0" applyFont="1" applyAlignment="1">
      <alignment vertical="top" wrapText="1"/>
    </xf>
    <xf numFmtId="0" fontId="1" fillId="2" borderId="1" xfId="0" applyFont="1" applyFill="1" applyBorder="1" applyAlignment="1">
      <alignment vertical="top" wrapText="1"/>
    </xf>
    <xf numFmtId="0" fontId="0" fillId="7" borderId="1" xfId="0" applyFill="1" applyBorder="1" applyAlignment="1">
      <alignment wrapText="1"/>
    </xf>
    <xf numFmtId="0" fontId="1" fillId="0" borderId="0" xfId="0" applyFont="1" applyAlignment="1">
      <alignment horizontal="right"/>
    </xf>
    <xf numFmtId="0" fontId="0" fillId="0" borderId="0" xfId="0" applyAlignment="1">
      <alignment horizontal="center" vertical="top" wrapText="1"/>
    </xf>
    <xf numFmtId="0" fontId="1" fillId="0" borderId="0" xfId="0" applyFont="1" applyAlignment="1">
      <alignment horizontal="right"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171450</xdr:colOff>
      <xdr:row>0</xdr:row>
      <xdr:rowOff>0</xdr:rowOff>
    </xdr:from>
    <xdr:to>
      <xdr:col>6</xdr:col>
      <xdr:colOff>666750</xdr:colOff>
      <xdr:row>4</xdr:row>
      <xdr:rowOff>17350</xdr:rowOff>
    </xdr:to>
    <xdr:pic>
      <xdr:nvPicPr>
        <xdr:cNvPr id="2" name="Picture 1" descr="Chawadi logo jpeg (1000).jpg">
          <a:extLst>
            <a:ext uri="{FF2B5EF4-FFF2-40B4-BE49-F238E27FC236}">
              <a16:creationId xmlns:a16="http://schemas.microsoft.com/office/drawing/2014/main" id="{D39E3F6F-1FD9-4B2F-9420-6FBACCFA7CA8}"/>
            </a:ext>
          </a:extLst>
        </xdr:cNvPr>
        <xdr:cNvPicPr>
          <a:picLocks noChangeAspect="1"/>
        </xdr:cNvPicPr>
      </xdr:nvPicPr>
      <xdr:blipFill>
        <a:blip xmlns:r="http://schemas.openxmlformats.org/officeDocument/2006/relationships" r:embed="rId1" cstate="print"/>
        <a:srcRect l="4651" t="5273" r="5426"/>
        <a:stretch>
          <a:fillRect/>
        </a:stretch>
      </xdr:blipFill>
      <xdr:spPr>
        <a:xfrm>
          <a:off x="5543550" y="0"/>
          <a:ext cx="1104900" cy="855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4"/>
  <sheetViews>
    <sheetView tabSelected="1" workbookViewId="0">
      <selection activeCell="J15" sqref="J15"/>
    </sheetView>
  </sheetViews>
  <sheetFormatPr defaultRowHeight="15" x14ac:dyDescent="0.25"/>
  <cols>
    <col min="1" max="1" width="20.5703125" style="3" customWidth="1"/>
    <col min="2" max="2" width="17.7109375" style="3" customWidth="1"/>
    <col min="3" max="3" width="17.28515625" style="3" customWidth="1"/>
    <col min="4" max="4" width="10.7109375" style="3" customWidth="1"/>
    <col min="5" max="5" width="14.28515625" style="3" customWidth="1"/>
    <col min="6" max="6" width="9.140625" style="3"/>
    <col min="7" max="8" width="11.5703125" style="3" bestFit="1" customWidth="1"/>
    <col min="9" max="9" width="9.140625" style="3"/>
    <col min="10" max="10" width="11.5703125" style="3" bestFit="1" customWidth="1"/>
    <col min="11" max="16384" width="9.140625" style="3"/>
  </cols>
  <sheetData>
    <row r="2" spans="1:7" ht="21" x14ac:dyDescent="0.35">
      <c r="A2" s="24" t="s">
        <v>44</v>
      </c>
      <c r="B2" s="24"/>
      <c r="C2" s="24"/>
      <c r="D2" s="24"/>
      <c r="E2" s="24"/>
      <c r="F2" s="24"/>
      <c r="G2" s="24"/>
    </row>
    <row r="4" spans="1:7" x14ac:dyDescent="0.25">
      <c r="A4" s="2" t="s">
        <v>24</v>
      </c>
    </row>
    <row r="7" spans="1:7" s="4" customFormat="1" ht="30" x14ac:dyDescent="0.25">
      <c r="A7" s="6"/>
      <c r="B7" s="6" t="s">
        <v>25</v>
      </c>
      <c r="C7" s="6" t="s">
        <v>26</v>
      </c>
      <c r="D7" s="6" t="s">
        <v>18</v>
      </c>
      <c r="E7" s="6" t="s">
        <v>27</v>
      </c>
      <c r="F7" s="6" t="s">
        <v>28</v>
      </c>
      <c r="G7" s="6" t="s">
        <v>18</v>
      </c>
    </row>
    <row r="8" spans="1:7" x14ac:dyDescent="0.25">
      <c r="A8" s="6" t="s">
        <v>29</v>
      </c>
      <c r="B8" s="7">
        <v>2000</v>
      </c>
      <c r="C8" s="7">
        <v>44</v>
      </c>
      <c r="D8" s="7">
        <f>C8*B8</f>
        <v>88000</v>
      </c>
      <c r="E8" s="7">
        <f>D8/36</f>
        <v>2444.4444444444443</v>
      </c>
      <c r="F8" s="7">
        <f>22</f>
        <v>22</v>
      </c>
      <c r="G8" s="7">
        <f>E8*F8</f>
        <v>53777.777777777774</v>
      </c>
    </row>
    <row r="9" spans="1:7" x14ac:dyDescent="0.25">
      <c r="G9" s="4">
        <f>G8</f>
        <v>53777.777777777774</v>
      </c>
    </row>
    <row r="10" spans="1:7" s="15" customFormat="1" ht="30" x14ac:dyDescent="0.25">
      <c r="A10" s="16"/>
      <c r="B10" s="16" t="s">
        <v>30</v>
      </c>
      <c r="C10" s="16" t="s">
        <v>31</v>
      </c>
      <c r="D10" s="16" t="s">
        <v>32</v>
      </c>
      <c r="E10" s="16" t="s">
        <v>33</v>
      </c>
      <c r="F10" s="16"/>
      <c r="G10" s="16"/>
    </row>
    <row r="11" spans="1:7" x14ac:dyDescent="0.25">
      <c r="A11" s="6" t="s">
        <v>34</v>
      </c>
      <c r="B11" s="7">
        <v>180</v>
      </c>
      <c r="C11" s="7">
        <f>180*2000</f>
        <v>360000</v>
      </c>
      <c r="D11" s="7">
        <v>360</v>
      </c>
      <c r="E11" s="7">
        <f>50000/10000</f>
        <v>5</v>
      </c>
      <c r="F11" s="7">
        <f>50000/10000</f>
        <v>5</v>
      </c>
      <c r="G11" s="17">
        <f>D11*5</f>
        <v>1800</v>
      </c>
    </row>
    <row r="13" spans="1:7" x14ac:dyDescent="0.25">
      <c r="G13" s="3">
        <f>G9+G11</f>
        <v>55577.777777777774</v>
      </c>
    </row>
    <row r="14" spans="1:7" s="4" customFormat="1" x14ac:dyDescent="0.25">
      <c r="A14" s="6"/>
      <c r="B14" s="6" t="s">
        <v>35</v>
      </c>
      <c r="C14" s="6" t="s">
        <v>36</v>
      </c>
      <c r="D14" s="6"/>
      <c r="E14" s="6"/>
      <c r="F14" s="6"/>
      <c r="G14" s="6"/>
    </row>
    <row r="15" spans="1:7" x14ac:dyDescent="0.25">
      <c r="A15" s="6" t="s">
        <v>37</v>
      </c>
      <c r="B15" s="7">
        <f>8*8</f>
        <v>64</v>
      </c>
      <c r="C15" s="7">
        <v>6.5</v>
      </c>
      <c r="D15" s="7"/>
      <c r="E15" s="7"/>
      <c r="F15" s="7"/>
      <c r="G15" s="7">
        <f>B15*C15</f>
        <v>416</v>
      </c>
    </row>
    <row r="18" spans="1:7" x14ac:dyDescent="0.25">
      <c r="A18" s="5"/>
      <c r="B18" s="6" t="s">
        <v>0</v>
      </c>
      <c r="C18" s="6" t="s">
        <v>1</v>
      </c>
      <c r="D18" s="6"/>
      <c r="E18" s="6"/>
      <c r="F18" s="6"/>
      <c r="G18" s="6"/>
    </row>
    <row r="19" spans="1:7" x14ac:dyDescent="0.25">
      <c r="A19" s="5" t="s">
        <v>2</v>
      </c>
      <c r="B19" s="7">
        <v>4</v>
      </c>
      <c r="C19" s="7">
        <v>300</v>
      </c>
      <c r="D19" s="7"/>
      <c r="E19" s="7"/>
      <c r="F19" s="7"/>
      <c r="G19" s="7">
        <f>B19*C19</f>
        <v>1200</v>
      </c>
    </row>
    <row r="21" spans="1:7" ht="30" x14ac:dyDescent="0.25">
      <c r="A21" s="5"/>
      <c r="B21" s="1" t="s">
        <v>3</v>
      </c>
      <c r="C21" s="1" t="s">
        <v>4</v>
      </c>
      <c r="D21" s="5"/>
      <c r="E21" s="5" t="s">
        <v>5</v>
      </c>
      <c r="F21" s="5"/>
      <c r="G21" s="5"/>
    </row>
    <row r="22" spans="1:7" x14ac:dyDescent="0.25">
      <c r="A22" s="5" t="s">
        <v>6</v>
      </c>
      <c r="B22" s="7">
        <v>50</v>
      </c>
      <c r="C22" s="7">
        <v>70</v>
      </c>
      <c r="D22" s="7">
        <v>0.05</v>
      </c>
      <c r="E22" s="7">
        <v>100</v>
      </c>
      <c r="F22" s="7"/>
      <c r="G22" s="7">
        <f>C22*E22</f>
        <v>7000</v>
      </c>
    </row>
    <row r="24" spans="1:7" x14ac:dyDescent="0.25">
      <c r="A24" s="5" t="s">
        <v>7</v>
      </c>
      <c r="B24" s="5"/>
      <c r="C24" s="5"/>
      <c r="D24" s="5"/>
      <c r="E24" s="5"/>
      <c r="F24" s="5"/>
      <c r="G24" s="5">
        <v>500</v>
      </c>
    </row>
    <row r="26" spans="1:7" ht="45" x14ac:dyDescent="0.25">
      <c r="A26" s="5"/>
      <c r="B26" s="5"/>
      <c r="C26" s="5"/>
      <c r="D26" s="5" t="s">
        <v>8</v>
      </c>
      <c r="E26" s="5"/>
      <c r="F26" s="5" t="s">
        <v>9</v>
      </c>
      <c r="G26" s="5"/>
    </row>
    <row r="27" spans="1:7" x14ac:dyDescent="0.25">
      <c r="A27" s="5" t="s">
        <v>10</v>
      </c>
      <c r="B27" s="7">
        <f>B33</f>
        <v>1650000</v>
      </c>
      <c r="C27" s="7" t="s">
        <v>11</v>
      </c>
      <c r="D27" s="7">
        <f>B27/60</f>
        <v>27500</v>
      </c>
      <c r="E27" s="7">
        <f>D27/24</f>
        <v>1145.8333333333333</v>
      </c>
      <c r="F27" s="7">
        <f>(B27*12%)/300</f>
        <v>660</v>
      </c>
      <c r="G27" s="7">
        <f>E27+F27</f>
        <v>1805.8333333333333</v>
      </c>
    </row>
    <row r="28" spans="1:7" x14ac:dyDescent="0.25">
      <c r="A28" s="8" t="s">
        <v>12</v>
      </c>
      <c r="B28" s="7"/>
      <c r="C28" s="9"/>
      <c r="D28" s="7"/>
      <c r="E28" s="7"/>
      <c r="F28" s="7"/>
      <c r="G28" s="7"/>
    </row>
    <row r="29" spans="1:7" x14ac:dyDescent="0.25">
      <c r="A29" s="7" t="s">
        <v>13</v>
      </c>
      <c r="B29" s="7">
        <v>450000</v>
      </c>
      <c r="E29" s="5" t="s">
        <v>14</v>
      </c>
      <c r="F29" s="10">
        <v>0.01</v>
      </c>
      <c r="G29" s="5">
        <f>G9*1%</f>
        <v>537.77777777777771</v>
      </c>
    </row>
    <row r="30" spans="1:7" x14ac:dyDescent="0.25">
      <c r="A30" s="7" t="s">
        <v>15</v>
      </c>
      <c r="B30" s="7">
        <v>750000</v>
      </c>
      <c r="E30" s="7"/>
      <c r="F30" s="7"/>
      <c r="G30" s="7"/>
    </row>
    <row r="31" spans="1:7" ht="30" x14ac:dyDescent="0.25">
      <c r="A31" s="7" t="s">
        <v>29</v>
      </c>
      <c r="B31" s="7">
        <v>1000000</v>
      </c>
      <c r="C31" s="5" t="s">
        <v>16</v>
      </c>
      <c r="D31" s="5"/>
      <c r="E31" s="8" t="s">
        <v>17</v>
      </c>
      <c r="F31" s="8"/>
      <c r="G31" s="8">
        <f>G13+G15+G19+G22+G24+G27+G29</f>
        <v>67037.388888888891</v>
      </c>
    </row>
    <row r="32" spans="1:7" ht="30" x14ac:dyDescent="0.25">
      <c r="A32" s="11" t="s">
        <v>18</v>
      </c>
      <c r="B32" s="11">
        <f>SUM(B29:B31)</f>
        <v>2200000</v>
      </c>
      <c r="E32" s="12" t="s">
        <v>19</v>
      </c>
      <c r="F32" s="12"/>
      <c r="G32" s="12">
        <f>G31/2000</f>
        <v>33.518694444444442</v>
      </c>
    </row>
    <row r="33" spans="1:7" ht="30" x14ac:dyDescent="0.25">
      <c r="A33" s="7" t="s">
        <v>20</v>
      </c>
      <c r="B33" s="7">
        <f>B32*75%</f>
        <v>1650000</v>
      </c>
      <c r="E33" s="13" t="s">
        <v>21</v>
      </c>
      <c r="F33" s="13"/>
      <c r="G33" s="13">
        <v>35</v>
      </c>
    </row>
    <row r="34" spans="1:7" ht="30" x14ac:dyDescent="0.25">
      <c r="C34" s="4"/>
      <c r="D34" s="4"/>
      <c r="E34" s="14" t="s">
        <v>22</v>
      </c>
      <c r="F34" s="14"/>
      <c r="G34" s="14">
        <v>36</v>
      </c>
    </row>
    <row r="35" spans="1:7" x14ac:dyDescent="0.25">
      <c r="E35" s="7"/>
      <c r="F35" s="7"/>
      <c r="G35" s="7"/>
    </row>
    <row r="36" spans="1:7" ht="30" x14ac:dyDescent="0.25">
      <c r="E36" s="8" t="s">
        <v>23</v>
      </c>
      <c r="F36" s="8"/>
      <c r="G36" s="8">
        <f>G33-G32</f>
        <v>1.4813055555555579</v>
      </c>
    </row>
    <row r="40" spans="1:7" x14ac:dyDescent="0.25">
      <c r="A40" s="18" t="s">
        <v>38</v>
      </c>
      <c r="B40" s="19" t="s">
        <v>39</v>
      </c>
      <c r="C40" s="19"/>
      <c r="D40" s="19"/>
      <c r="E40" s="19"/>
      <c r="F40" s="19"/>
    </row>
    <row r="41" spans="1:7" x14ac:dyDescent="0.25">
      <c r="A41"/>
      <c r="B41" s="19"/>
      <c r="C41" s="19"/>
      <c r="D41" s="19"/>
      <c r="E41" s="19"/>
      <c r="F41" s="19"/>
    </row>
    <row r="42" spans="1:7" x14ac:dyDescent="0.25">
      <c r="A42"/>
      <c r="B42" s="19"/>
      <c r="C42" s="19"/>
      <c r="D42" s="19"/>
      <c r="E42" s="19"/>
      <c r="F42" s="19"/>
    </row>
    <row r="43" spans="1:7" x14ac:dyDescent="0.25">
      <c r="A43"/>
      <c r="B43" s="19"/>
      <c r="C43" s="19"/>
      <c r="D43" s="19"/>
      <c r="E43" s="19"/>
      <c r="F43" s="19"/>
    </row>
    <row r="44" spans="1:7" x14ac:dyDescent="0.25">
      <c r="A44"/>
      <c r="B44"/>
      <c r="C44"/>
      <c r="D44"/>
      <c r="E44"/>
      <c r="F44"/>
    </row>
    <row r="45" spans="1:7" x14ac:dyDescent="0.25">
      <c r="A45"/>
      <c r="B45"/>
      <c r="C45"/>
      <c r="D45"/>
      <c r="E45"/>
      <c r="F45"/>
    </row>
    <row r="46" spans="1:7" x14ac:dyDescent="0.25">
      <c r="A46" s="20" t="s">
        <v>40</v>
      </c>
      <c r="B46" s="21" t="s">
        <v>41</v>
      </c>
      <c r="C46" s="21"/>
      <c r="D46" s="21"/>
      <c r="E46" s="21"/>
      <c r="F46" s="21"/>
    </row>
    <row r="47" spans="1:7" x14ac:dyDescent="0.25">
      <c r="A47" s="22"/>
      <c r="B47" s="21"/>
      <c r="C47" s="21"/>
      <c r="D47" s="21"/>
      <c r="E47" s="21"/>
      <c r="F47" s="21"/>
    </row>
    <row r="48" spans="1:7" x14ac:dyDescent="0.25">
      <c r="A48" s="22"/>
      <c r="B48" s="21"/>
      <c r="C48" s="21"/>
      <c r="D48" s="21"/>
      <c r="E48" s="21"/>
      <c r="F48" s="21"/>
    </row>
    <row r="49" spans="1:6" x14ac:dyDescent="0.25">
      <c r="A49" s="22"/>
      <c r="B49" s="21"/>
      <c r="C49" s="21"/>
      <c r="D49" s="21"/>
      <c r="E49" s="21"/>
      <c r="F49" s="21"/>
    </row>
    <row r="50" spans="1:6" x14ac:dyDescent="0.25">
      <c r="B50" s="23"/>
      <c r="C50" s="23"/>
      <c r="D50" s="23"/>
      <c r="E50" s="23"/>
      <c r="F50" s="23"/>
    </row>
    <row r="51" spans="1:6" x14ac:dyDescent="0.25">
      <c r="A51" s="18" t="s">
        <v>42</v>
      </c>
      <c r="B51" s="21" t="s">
        <v>43</v>
      </c>
      <c r="C51" s="21"/>
      <c r="D51" s="21"/>
      <c r="E51" s="21"/>
      <c r="F51" s="21"/>
    </row>
    <row r="52" spans="1:6" x14ac:dyDescent="0.25">
      <c r="A52"/>
      <c r="B52" s="21"/>
      <c r="C52" s="21"/>
      <c r="D52" s="21"/>
      <c r="E52" s="21"/>
      <c r="F52" s="21"/>
    </row>
    <row r="53" spans="1:6" x14ac:dyDescent="0.25">
      <c r="A53"/>
      <c r="B53" s="21"/>
      <c r="C53" s="21"/>
      <c r="D53" s="21"/>
      <c r="E53" s="21"/>
      <c r="F53" s="21"/>
    </row>
    <row r="54" spans="1:6" x14ac:dyDescent="0.25">
      <c r="A54"/>
      <c r="B54" s="21"/>
      <c r="C54" s="21"/>
      <c r="D54" s="21"/>
      <c r="E54" s="21"/>
      <c r="F54" s="21"/>
    </row>
  </sheetData>
  <mergeCells count="4">
    <mergeCell ref="B40:F43"/>
    <mergeCell ref="B46:F49"/>
    <mergeCell ref="B51:F54"/>
    <mergeCell ref="A2:G2"/>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n0ak95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n0ak95</dc:creator>
  <cp:lastModifiedBy>chawadispprt</cp:lastModifiedBy>
  <dcterms:created xsi:type="dcterms:W3CDTF">2020-04-21T06:01:46Z</dcterms:created>
  <dcterms:modified xsi:type="dcterms:W3CDTF">2025-03-24T07:18:20Z</dcterms:modified>
</cp:coreProperties>
</file>